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noel\Desktop\"/>
    </mc:Choice>
  </mc:AlternateContent>
  <workbookProtection workbookAlgorithmName="SHA-512" workbookHashValue="XngGQfX7jEPXcc/LptLf0VOOH5efwdfnH45rT/jruFJ9LJCflLfC1mAu6WaPOrHPlPOCplt7L+zpgtLBosXtaw==" workbookSaltValue="wvnnIhvCpZU7PicgK4VNfw==" workbookSpinCount="100000" lockStructure="1"/>
  <bookViews>
    <workbookView xWindow="0" yWindow="840" windowWidth="21900" windowHeight="12150"/>
  </bookViews>
  <sheets>
    <sheet name="Sheet1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17" i="1"/>
  <c r="C8" i="2" l="1"/>
  <c r="D8" i="2"/>
  <c r="B8" i="2"/>
  <c r="B7" i="2"/>
  <c r="D7" i="2"/>
  <c r="C7" i="2"/>
  <c r="D6" i="2"/>
  <c r="C6" i="2"/>
  <c r="B6" i="2"/>
  <c r="D5" i="2"/>
  <c r="G19" i="1" s="1"/>
  <c r="H19" i="1" s="1"/>
  <c r="I19" i="1" s="1"/>
  <c r="C5" i="2"/>
  <c r="G18" i="1" s="1"/>
  <c r="H18" i="1" s="1"/>
  <c r="I18" i="1" s="1"/>
  <c r="B5" i="2"/>
  <c r="H17" i="1" s="1"/>
  <c r="I17" i="1" s="1"/>
  <c r="I9" i="1" l="1"/>
  <c r="I11" i="1" s="1"/>
</calcChain>
</file>

<file path=xl/sharedStrings.xml><?xml version="1.0" encoding="utf-8"?>
<sst xmlns="http://schemas.openxmlformats.org/spreadsheetml/2006/main" count="34" uniqueCount="33">
  <si>
    <t>Interest Rate</t>
  </si>
  <si>
    <t>Year 1</t>
  </si>
  <si>
    <t>Year 2</t>
  </si>
  <si>
    <t>Loan Amount</t>
  </si>
  <si>
    <t>Loan Term</t>
  </si>
  <si>
    <t>Instructions:</t>
  </si>
  <si>
    <t>Please note: this is only an estimate and not to be used for</t>
  </si>
  <si>
    <t>dislosures or otherwise.   Please use for indication purposes only</t>
  </si>
  <si>
    <t>Purchase Price</t>
  </si>
  <si>
    <t xml:space="preserve">Buydown's contribution to Interested Party Contribution </t>
  </si>
  <si>
    <t>As a helpful tool you can view the IPC under the seller contribution</t>
  </si>
  <si>
    <t xml:space="preserve">please reference agency guidelines for maximum IPC guidance.  </t>
  </si>
  <si>
    <t xml:space="preserve"> Seller Subsidy Calculation Tool</t>
  </si>
  <si>
    <t xml:space="preserve">Temporary Buydown </t>
  </si>
  <si>
    <t>Full Monthly Payment</t>
  </si>
  <si>
    <t>Select Buydown Option</t>
  </si>
  <si>
    <t>3/2/1</t>
  </si>
  <si>
    <t>2/1</t>
  </si>
  <si>
    <t>1/1</t>
  </si>
  <si>
    <t>1/0</t>
  </si>
  <si>
    <t>Year 3</t>
  </si>
  <si>
    <t>IRY1</t>
  </si>
  <si>
    <t>IRY2</t>
  </si>
  <si>
    <t>IRY3</t>
  </si>
  <si>
    <t>Interest Rate for Borrower</t>
  </si>
  <si>
    <t>Borrower Monthly Payment</t>
  </si>
  <si>
    <t>Seller Subsidy</t>
  </si>
  <si>
    <t>Total Seller Contribution</t>
  </si>
  <si>
    <t>First  -- Use the Select Buydown Option to Toggle to your request</t>
  </si>
  <si>
    <t>Next - Enter the Loan Amount, Interest Rate and Term in the orange font above.</t>
  </si>
  <si>
    <t>Seller's Total Subsidy will appear in the green box</t>
  </si>
  <si>
    <t>For product level eligiblity see Pricing Engine or GMFS guides</t>
  </si>
  <si>
    <t>Temporary Buydown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</si>
</sst>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22"/>
      <color rgb="FF00206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i/>
      <sz val="12"/>
      <name val="Arial Narrow"/>
      <family val="2"/>
    </font>
    <font>
      <i/>
      <sz val="12"/>
      <color theme="1"/>
      <name val="Arial Narrow"/>
      <family val="2"/>
    </font>
    <font>
      <sz val="12"/>
      <color theme="0"/>
      <name val="Arial Narrow"/>
      <family val="2"/>
    </font>
    <font>
      <b/>
      <u/>
      <sz val="14"/>
      <name val="Arial Narrow"/>
      <family val="2"/>
    </font>
    <font>
      <sz val="14"/>
      <name val="Arial Narrow"/>
      <family val="2"/>
    </font>
    <font>
      <sz val="36"/>
      <color theme="0"/>
      <name val="FranklinGothicURWComDem"/>
      <family val="3"/>
    </font>
    <font>
      <sz val="14"/>
      <color theme="1"/>
      <name val="Calibri"/>
      <family val="2"/>
      <scheme val="minor"/>
    </font>
    <font>
      <b/>
      <sz val="12"/>
      <color theme="5"/>
      <name val="Arial Narrow"/>
      <family val="2"/>
    </font>
    <font>
      <sz val="11"/>
      <color theme="1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 style="medium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indexed="64"/>
      </right>
      <top/>
      <bottom style="thin">
        <color rgb="FF002060"/>
      </bottom>
      <diagonal/>
    </border>
    <border>
      <left style="medium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Border="1" applyAlignment="1" applyProtection="1">
      <protection locked="0"/>
    </xf>
    <xf numFmtId="0" fontId="0" fillId="0" borderId="0" xfId="0" applyProtection="1">
      <protection locked="0"/>
    </xf>
    <xf numFmtId="8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44" fontId="5" fillId="0" borderId="0" xfId="1" applyFont="1" applyFill="1" applyAlignment="1" applyProtection="1">
      <alignment vertical="center"/>
      <protection locked="0"/>
    </xf>
    <xf numFmtId="164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3" fillId="3" borderId="10" xfId="0" applyFont="1" applyFill="1" applyBorder="1" applyAlignment="1" applyProtection="1">
      <protection locked="0"/>
    </xf>
    <xf numFmtId="0" fontId="13" fillId="3" borderId="11" xfId="0" applyFont="1" applyFill="1" applyBorder="1" applyAlignment="1" applyProtection="1">
      <protection locked="0"/>
    </xf>
    <xf numFmtId="0" fontId="13" fillId="3" borderId="12" xfId="0" applyFont="1" applyFill="1" applyBorder="1" applyAlignment="1" applyProtection="1">
      <protection locked="0"/>
    </xf>
    <xf numFmtId="49" fontId="0" fillId="7" borderId="14" xfId="0" applyNumberFormat="1" applyFont="1" applyFill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Protection="1">
      <protection locked="0"/>
    </xf>
    <xf numFmtId="165" fontId="0" fillId="0" borderId="0" xfId="0" applyNumberFormat="1"/>
    <xf numFmtId="0" fontId="11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8" fillId="4" borderId="0" xfId="0" applyFont="1" applyFill="1" applyBorder="1" applyProtection="1"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8" fontId="9" fillId="2" borderId="13" xfId="0" applyNumberFormat="1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Alignment="1" applyProtection="1">
      <alignment wrapText="1"/>
      <protection locked="0"/>
    </xf>
    <xf numFmtId="8" fontId="6" fillId="0" borderId="17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right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10" fillId="4" borderId="7" xfId="0" applyFont="1" applyFill="1" applyBorder="1" applyAlignment="1" applyProtection="1">
      <alignment vertical="center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Alignment="1" applyProtection="1">
      <alignment vertical="center"/>
      <protection locked="0"/>
    </xf>
    <xf numFmtId="0" fontId="6" fillId="4" borderId="24" xfId="0" applyFont="1" applyFill="1" applyBorder="1" applyAlignment="1" applyProtection="1">
      <alignment horizontal="center"/>
      <protection locked="0"/>
    </xf>
    <xf numFmtId="0" fontId="6" fillId="4" borderId="24" xfId="0" applyFont="1" applyFill="1" applyBorder="1" applyProtection="1">
      <protection locked="0"/>
    </xf>
    <xf numFmtId="0" fontId="7" fillId="4" borderId="23" xfId="0" applyFont="1" applyFill="1" applyBorder="1" applyAlignment="1" applyProtection="1">
      <alignment vertical="center"/>
      <protection locked="0"/>
    </xf>
    <xf numFmtId="0" fontId="8" fillId="4" borderId="23" xfId="0" applyFont="1" applyFill="1" applyBorder="1" applyProtection="1">
      <protection locked="0"/>
    </xf>
    <xf numFmtId="0" fontId="8" fillId="4" borderId="20" xfId="0" applyFont="1" applyFill="1" applyBorder="1" applyProtection="1">
      <protection locked="0"/>
    </xf>
    <xf numFmtId="0" fontId="8" fillId="4" borderId="21" xfId="0" applyFont="1" applyFill="1" applyBorder="1" applyProtection="1">
      <protection locked="0"/>
    </xf>
    <xf numFmtId="0" fontId="6" fillId="4" borderId="21" xfId="0" applyFont="1" applyFill="1" applyBorder="1" applyProtection="1">
      <protection locked="0"/>
    </xf>
    <xf numFmtId="0" fontId="6" fillId="4" borderId="22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0" fillId="0" borderId="0" xfId="0" applyFill="1" applyProtection="1">
      <protection locked="0"/>
    </xf>
    <xf numFmtId="0" fontId="13" fillId="0" borderId="8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6" fillId="3" borderId="28" xfId="0" applyFont="1" applyFill="1" applyBorder="1" applyAlignment="1" applyProtection="1">
      <alignment vertical="center"/>
      <protection locked="0"/>
    </xf>
    <xf numFmtId="0" fontId="16" fillId="3" borderId="29" xfId="0" applyFont="1" applyFill="1" applyBorder="1" applyAlignment="1" applyProtection="1">
      <alignment vertical="center"/>
      <protection locked="0"/>
    </xf>
    <xf numFmtId="49" fontId="17" fillId="6" borderId="30" xfId="1" applyNumberFormat="1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vertical="center"/>
      <protection locked="0"/>
    </xf>
    <xf numFmtId="44" fontId="14" fillId="6" borderId="32" xfId="1" applyFont="1" applyFill="1" applyBorder="1" applyAlignment="1" applyProtection="1">
      <alignment vertical="center"/>
      <protection locked="0"/>
    </xf>
    <xf numFmtId="164" fontId="14" fillId="6" borderId="33" xfId="0" applyNumberFormat="1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/>
      <protection locked="0"/>
    </xf>
    <xf numFmtId="0" fontId="5" fillId="3" borderId="35" xfId="0" applyFont="1" applyFill="1" applyBorder="1" applyAlignment="1" applyProtection="1">
      <alignment vertical="center"/>
      <protection locked="0"/>
    </xf>
    <xf numFmtId="0" fontId="14" fillId="6" borderId="36" xfId="0" applyFont="1" applyFill="1" applyBorder="1" applyAlignment="1" applyProtection="1">
      <alignment vertical="center"/>
      <protection locked="0"/>
    </xf>
    <xf numFmtId="8" fontId="6" fillId="0" borderId="17" xfId="0" applyNumberFormat="1" applyFont="1" applyBorder="1" applyProtection="1"/>
    <xf numFmtId="8" fontId="0" fillId="8" borderId="19" xfId="0" applyNumberFormat="1" applyFill="1" applyBorder="1" applyProtection="1"/>
    <xf numFmtId="164" fontId="15" fillId="0" borderId="17" xfId="2" applyNumberFormat="1" applyFont="1" applyBorder="1" applyProtection="1"/>
    <xf numFmtId="0" fontId="4" fillId="3" borderId="16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10" fontId="0" fillId="0" borderId="9" xfId="2" applyNumberFormat="1" applyFont="1" applyBorder="1" applyAlignment="1" applyProtection="1">
      <alignment horizontal="center" vertical="center"/>
    </xf>
    <xf numFmtId="10" fontId="0" fillId="0" borderId="22" xfId="2" applyNumberFormat="1" applyFont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Border="1" applyAlignment="1" applyProtection="1">
      <alignment horizontal="left" vertical="top" wrapText="1"/>
      <protection locked="0"/>
    </xf>
    <xf numFmtId="0" fontId="11" fillId="4" borderId="24" xfId="0" applyFont="1" applyFill="1" applyBorder="1" applyAlignment="1" applyProtection="1">
      <alignment horizontal="left" vertical="top" wrapText="1"/>
      <protection locked="0"/>
    </xf>
    <xf numFmtId="0" fontId="9" fillId="2" borderId="25" xfId="0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8" fontId="6" fillId="0" borderId="27" xfId="0" applyNumberFormat="1" applyFont="1" applyBorder="1" applyAlignment="1" applyProtection="1">
      <alignment horizontal="center" vertical="center"/>
    </xf>
    <xf numFmtId="8" fontId="6" fillId="0" borderId="5" xfId="0" applyNumberFormat="1" applyFont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6" fillId="5" borderId="7" xfId="0" applyFont="1" applyFill="1" applyBorder="1" applyAlignment="1" applyProtection="1">
      <alignment horizontal="center" wrapText="1"/>
      <protection locked="0"/>
    </xf>
    <xf numFmtId="0" fontId="6" fillId="5" borderId="8" xfId="0" applyFont="1" applyFill="1" applyBorder="1" applyAlignment="1" applyProtection="1">
      <alignment horizontal="center" wrapText="1"/>
      <protection locked="0"/>
    </xf>
    <xf numFmtId="0" fontId="6" fillId="5" borderId="20" xfId="0" applyFont="1" applyFill="1" applyBorder="1" applyAlignment="1" applyProtection="1">
      <alignment horizontal="center" wrapText="1"/>
      <protection locked="0"/>
    </xf>
    <xf numFmtId="0" fontId="6" fillId="5" borderId="21" xfId="0" applyFont="1" applyFill="1" applyBorder="1" applyAlignment="1" applyProtection="1">
      <alignment horizont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152400</xdr:rowOff>
    </xdr:from>
    <xdr:to>
      <xdr:col>2</xdr:col>
      <xdr:colOff>1234822</xdr:colOff>
      <xdr:row>0</xdr:row>
      <xdr:rowOff>990600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2400"/>
          <a:ext cx="2434973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F1" sqref="F1"/>
    </sheetView>
  </sheetViews>
  <sheetFormatPr defaultColWidth="9.140625" defaultRowHeight="15" x14ac:dyDescent="0.25"/>
  <cols>
    <col min="1" max="1" width="8.42578125" style="2" customWidth="1"/>
    <col min="2" max="2" width="13.85546875" style="2" customWidth="1"/>
    <col min="3" max="3" width="22.7109375" style="2" customWidth="1"/>
    <col min="4" max="4" width="22.28515625" style="2" customWidth="1"/>
    <col min="5" max="5" width="6.85546875" style="2" customWidth="1"/>
    <col min="6" max="6" width="17" style="2" customWidth="1"/>
    <col min="7" max="8" width="19.28515625" style="2" customWidth="1"/>
    <col min="9" max="9" width="31.28515625" style="2" customWidth="1"/>
    <col min="10" max="10" width="19.28515625" style="2" customWidth="1"/>
    <col min="11" max="16384" width="9.140625" style="2"/>
  </cols>
  <sheetData>
    <row r="1" spans="1:10" ht="85.5" customHeight="1" thickBot="1" x14ac:dyDescent="0.3">
      <c r="D1" s="16" t="s">
        <v>13</v>
      </c>
      <c r="E1" s="16"/>
      <c r="F1" s="16"/>
      <c r="G1" s="16"/>
      <c r="H1" s="16"/>
      <c r="I1" s="16"/>
    </row>
    <row r="2" spans="1:10" ht="35.25" customHeight="1" x14ac:dyDescent="0.35">
      <c r="A2" s="67" t="s">
        <v>12</v>
      </c>
      <c r="B2" s="68"/>
      <c r="C2" s="68"/>
      <c r="D2" s="68"/>
      <c r="E2" s="68"/>
      <c r="F2" s="68"/>
      <c r="G2" s="68"/>
      <c r="H2" s="68"/>
      <c r="I2" s="68"/>
      <c r="J2" s="1"/>
    </row>
    <row r="3" spans="1:10" ht="27" x14ac:dyDescent="0.35">
      <c r="A3" s="10"/>
      <c r="B3" s="12"/>
      <c r="C3" s="13"/>
      <c r="D3" s="13"/>
      <c r="E3" s="13"/>
      <c r="F3" s="13"/>
      <c r="G3" s="13"/>
      <c r="H3" s="13"/>
      <c r="I3" s="14"/>
      <c r="J3" s="1"/>
    </row>
    <row r="4" spans="1:10" ht="18.75" x14ac:dyDescent="0.3">
      <c r="B4" s="17" t="s">
        <v>32</v>
      </c>
      <c r="C4" s="18"/>
      <c r="D4" s="18"/>
      <c r="E4" s="18"/>
      <c r="F4" s="18"/>
      <c r="G4" s="18"/>
      <c r="H4" s="18"/>
      <c r="I4" s="19"/>
    </row>
    <row r="5" spans="1:10" s="52" customFormat="1" ht="19.5" thickBot="1" x14ac:dyDescent="0.35">
      <c r="B5" s="53"/>
      <c r="C5" s="53"/>
      <c r="D5" s="54"/>
      <c r="E5" s="54"/>
      <c r="F5" s="54"/>
      <c r="G5" s="53"/>
      <c r="H5" s="53"/>
      <c r="I5" s="53"/>
    </row>
    <row r="6" spans="1:10" ht="15.75" x14ac:dyDescent="0.25">
      <c r="A6" s="34"/>
      <c r="B6" s="55" t="s">
        <v>15</v>
      </c>
      <c r="C6" s="56"/>
      <c r="D6" s="57" t="s">
        <v>17</v>
      </c>
      <c r="E6" s="5"/>
      <c r="G6" s="74" t="s">
        <v>14</v>
      </c>
      <c r="H6" s="75"/>
      <c r="I6" s="78">
        <f>PMT(D9/12,D10,-D8)</f>
        <v>3223.8551050156948</v>
      </c>
    </row>
    <row r="7" spans="1:10" ht="15.75" x14ac:dyDescent="0.25">
      <c r="B7" s="58" t="s">
        <v>8</v>
      </c>
      <c r="C7" s="28"/>
      <c r="D7" s="59">
        <v>500000</v>
      </c>
      <c r="E7" s="6"/>
      <c r="G7" s="76"/>
      <c r="H7" s="77"/>
      <c r="I7" s="79"/>
    </row>
    <row r="8" spans="1:10" ht="16.5" thickBot="1" x14ac:dyDescent="0.3">
      <c r="B8" s="80" t="s">
        <v>3</v>
      </c>
      <c r="C8" s="81"/>
      <c r="D8" s="59">
        <v>450000</v>
      </c>
      <c r="E8" s="7"/>
    </row>
    <row r="9" spans="1:10" ht="16.5" thickBot="1" x14ac:dyDescent="0.3">
      <c r="B9" s="58" t="s">
        <v>0</v>
      </c>
      <c r="C9" s="28"/>
      <c r="D9" s="60">
        <v>7.7499999999999999E-2</v>
      </c>
      <c r="E9" s="8"/>
      <c r="G9" s="50" t="s">
        <v>27</v>
      </c>
      <c r="H9" s="51"/>
      <c r="I9" s="65">
        <f>(I17*12)+(I18*12)+(I19*12)</f>
        <v>10835.291057741193</v>
      </c>
    </row>
    <row r="10" spans="1:10" ht="16.5" thickBot="1" x14ac:dyDescent="0.3">
      <c r="B10" s="61" t="s">
        <v>4</v>
      </c>
      <c r="C10" s="62"/>
      <c r="D10" s="63">
        <v>360</v>
      </c>
      <c r="E10" s="9"/>
    </row>
    <row r="11" spans="1:10" ht="18" customHeight="1" x14ac:dyDescent="0.25">
      <c r="B11" s="8"/>
      <c r="C11" s="8"/>
      <c r="E11" s="9"/>
      <c r="G11" s="82" t="s">
        <v>9</v>
      </c>
      <c r="H11" s="83"/>
      <c r="I11" s="69">
        <f>I9/D7</f>
        <v>2.1670582115482385E-2</v>
      </c>
    </row>
    <row r="12" spans="1:10" ht="18" customHeight="1" x14ac:dyDescent="0.25">
      <c r="D12" s="8"/>
      <c r="E12" s="8"/>
      <c r="G12" s="84"/>
      <c r="H12" s="85"/>
      <c r="I12" s="70"/>
    </row>
    <row r="13" spans="1:10" ht="18" customHeight="1" x14ac:dyDescent="0.25">
      <c r="A13" s="37" t="s">
        <v>5</v>
      </c>
      <c r="B13" s="38"/>
      <c r="C13" s="39"/>
      <c r="D13" s="40"/>
      <c r="E13" s="36"/>
    </row>
    <row r="14" spans="1:10" ht="18" customHeight="1" x14ac:dyDescent="0.25">
      <c r="A14" s="41" t="s">
        <v>28</v>
      </c>
      <c r="B14" s="35"/>
      <c r="C14" s="22"/>
      <c r="D14" s="42"/>
      <c r="E14" s="8"/>
    </row>
    <row r="15" spans="1:10" ht="18" customHeight="1" x14ac:dyDescent="0.25">
      <c r="A15" s="71" t="s">
        <v>29</v>
      </c>
      <c r="B15" s="72"/>
      <c r="C15" s="72"/>
      <c r="D15" s="73"/>
      <c r="E15" s="8"/>
    </row>
    <row r="16" spans="1:10" ht="33" x14ac:dyDescent="0.3">
      <c r="A16" s="71"/>
      <c r="B16" s="72"/>
      <c r="C16" s="72"/>
      <c r="D16" s="73"/>
      <c r="E16" s="8"/>
      <c r="F16" s="29"/>
      <c r="G16" s="31" t="s">
        <v>24</v>
      </c>
      <c r="H16" s="32" t="s">
        <v>25</v>
      </c>
      <c r="I16" s="32" t="s">
        <v>26</v>
      </c>
    </row>
    <row r="17" spans="1:9" ht="18" x14ac:dyDescent="0.3">
      <c r="A17" s="41" t="s">
        <v>30</v>
      </c>
      <c r="B17" s="25"/>
      <c r="C17" s="23"/>
      <c r="D17" s="43"/>
      <c r="F17" s="30" t="s">
        <v>1</v>
      </c>
      <c r="G17" s="66">
        <f>VLOOKUP(D$6,Sheet2!$A$5:$D$8,2,FALSE)</f>
        <v>5.7499999999999996E-2</v>
      </c>
      <c r="H17" s="33">
        <f>PMT(G17/12,$D$10,-$D$8)</f>
        <v>2626.0778539959883</v>
      </c>
      <c r="I17" s="64">
        <f>I$6-H17</f>
        <v>597.77725101970645</v>
      </c>
    </row>
    <row r="18" spans="1:9" ht="15.75" customHeight="1" x14ac:dyDescent="0.3">
      <c r="A18" s="41"/>
      <c r="B18" s="25"/>
      <c r="C18" s="23"/>
      <c r="D18" s="43"/>
      <c r="F18" s="30" t="s">
        <v>2</v>
      </c>
      <c r="G18" s="66">
        <f>VLOOKUP(D$6,Sheet2!$A$5:$D$8,3,FALSE)</f>
        <v>6.7500000000000004E-2</v>
      </c>
      <c r="H18" s="33">
        <f>PMT(G18/12,$D$10,-$D$8)</f>
        <v>2918.6914345569685</v>
      </c>
      <c r="I18" s="64">
        <f>I$6-H18</f>
        <v>305.1636704587263</v>
      </c>
    </row>
    <row r="19" spans="1:9" ht="15.75" customHeight="1" x14ac:dyDescent="0.3">
      <c r="A19" s="44" t="s">
        <v>6</v>
      </c>
      <c r="B19" s="26"/>
      <c r="C19" s="23"/>
      <c r="D19" s="43"/>
      <c r="F19" s="30" t="s">
        <v>20</v>
      </c>
      <c r="G19" s="66">
        <f>VLOOKUP(D$6,Sheet2!$A$5:$D$8,4,FALSE)</f>
        <v>7.7499999999999999E-2</v>
      </c>
      <c r="H19" s="33">
        <f>PMT(G19/12,$D$10,-$D$8)</f>
        <v>3223.8551050156948</v>
      </c>
      <c r="I19" s="64">
        <f>I$6-H19</f>
        <v>0</v>
      </c>
    </row>
    <row r="20" spans="1:9" ht="15.75" customHeight="1" x14ac:dyDescent="0.25">
      <c r="A20" s="44" t="s">
        <v>7</v>
      </c>
      <c r="B20" s="26"/>
      <c r="C20" s="23"/>
      <c r="D20" s="43"/>
    </row>
    <row r="21" spans="1:9" ht="15.75" customHeight="1" x14ac:dyDescent="0.25">
      <c r="A21" s="44" t="s">
        <v>31</v>
      </c>
      <c r="B21" s="26"/>
      <c r="C21" s="23"/>
      <c r="D21" s="43"/>
      <c r="E21" s="8"/>
    </row>
    <row r="22" spans="1:9" ht="15" customHeight="1" x14ac:dyDescent="0.25">
      <c r="A22" s="45" t="s">
        <v>10</v>
      </c>
      <c r="B22" s="27"/>
      <c r="C22" s="23"/>
      <c r="D22" s="43"/>
      <c r="E22" s="3"/>
      <c r="F22" s="3"/>
    </row>
    <row r="23" spans="1:9" ht="15.75" customHeight="1" x14ac:dyDescent="0.25">
      <c r="A23" s="46" t="s">
        <v>11</v>
      </c>
      <c r="B23" s="47"/>
      <c r="C23" s="48"/>
      <c r="D23" s="49"/>
      <c r="E23" s="15"/>
    </row>
    <row r="24" spans="1:9" ht="15.75" x14ac:dyDescent="0.25">
      <c r="D24" s="11"/>
      <c r="E24" s="15"/>
    </row>
    <row r="25" spans="1:9" ht="15.75" x14ac:dyDescent="0.25">
      <c r="B25" s="15"/>
      <c r="C25" s="15"/>
      <c r="D25" s="4"/>
      <c r="E25" s="15"/>
    </row>
    <row r="26" spans="1:9" ht="15.75" x14ac:dyDescent="0.25">
      <c r="B26" s="15"/>
      <c r="C26" s="15"/>
      <c r="D26" s="4"/>
      <c r="E26" s="15"/>
    </row>
    <row r="27" spans="1:9" ht="15.75" x14ac:dyDescent="0.25">
      <c r="B27" s="15"/>
      <c r="C27" s="15"/>
      <c r="D27" s="4"/>
      <c r="E27" s="15"/>
    </row>
    <row r="28" spans="1:9" ht="15.75" x14ac:dyDescent="0.25">
      <c r="B28" s="15"/>
      <c r="C28" s="15"/>
      <c r="D28" s="4"/>
      <c r="E28" s="15"/>
    </row>
    <row r="29" spans="1:9" ht="15.75" x14ac:dyDescent="0.25">
      <c r="B29" s="15"/>
      <c r="C29" s="15"/>
      <c r="D29" s="4"/>
      <c r="E29" s="15"/>
    </row>
    <row r="30" spans="1:9" ht="15.75" x14ac:dyDescent="0.25">
      <c r="B30" s="15"/>
      <c r="C30" s="15"/>
      <c r="D30" s="4"/>
    </row>
  </sheetData>
  <sheetProtection algorithmName="SHA-512" hashValue="I5xqy/W75j+E32Jwfo0KXzZc1kHW+oeOjiciFFwzcwVGw3LN04CHf6viD64cBESqM97HV+h8JtJa/NLSWkreqQ==" saltValue="zfWI4t3mzhnvZ2HL2O10gw==" spinCount="100000" sheet="1" selectLockedCells="1"/>
  <mergeCells count="7">
    <mergeCell ref="A2:I2"/>
    <mergeCell ref="I11:I12"/>
    <mergeCell ref="A15:D16"/>
    <mergeCell ref="G6:H7"/>
    <mergeCell ref="I6:I7"/>
    <mergeCell ref="B8:C8"/>
    <mergeCell ref="G11:H12"/>
  </mergeCells>
  <pageMargins left="0.25" right="0.25" top="0.75" bottom="0.75" header="0.3" footer="0.3"/>
  <pageSetup scale="9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Sheet2!$A$5:$A$8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8"/>
  <sheetViews>
    <sheetView topLeftCell="A4" workbookViewId="0">
      <selection activeCell="A32" sqref="A31:A32"/>
    </sheetView>
  </sheetViews>
  <sheetFormatPr defaultRowHeight="15" x14ac:dyDescent="0.25"/>
  <cols>
    <col min="1" max="1" width="16.85546875" bestFit="1" customWidth="1"/>
    <col min="2" max="3" width="16.140625" bestFit="1" customWidth="1"/>
  </cols>
  <sheetData>
    <row r="4" spans="1:4" x14ac:dyDescent="0.25">
      <c r="B4" t="s">
        <v>21</v>
      </c>
      <c r="C4" t="s">
        <v>22</v>
      </c>
      <c r="D4" t="s">
        <v>23</v>
      </c>
    </row>
    <row r="5" spans="1:4" x14ac:dyDescent="0.25">
      <c r="A5" s="20" t="s">
        <v>16</v>
      </c>
      <c r="B5" s="24">
        <f>Sheet1!$D$9-3%</f>
        <v>4.7500000000000001E-2</v>
      </c>
      <c r="C5" s="24">
        <f>Sheet1!$D$9-2%</f>
        <v>5.7499999999999996E-2</v>
      </c>
      <c r="D5" s="24">
        <f>Sheet1!$D$9-1%</f>
        <v>6.7500000000000004E-2</v>
      </c>
    </row>
    <row r="6" spans="1:4" x14ac:dyDescent="0.25">
      <c r="A6" s="21" t="s">
        <v>17</v>
      </c>
      <c r="B6" s="24">
        <f>Sheet1!$D$9-2%</f>
        <v>5.7499999999999996E-2</v>
      </c>
      <c r="C6" s="24">
        <f>Sheet1!$D$9-1%</f>
        <v>6.7500000000000004E-2</v>
      </c>
      <c r="D6" s="24">
        <f>Sheet1!$D$9</f>
        <v>7.7499999999999999E-2</v>
      </c>
    </row>
    <row r="7" spans="1:4" x14ac:dyDescent="0.25">
      <c r="A7" s="20" t="s">
        <v>18</v>
      </c>
      <c r="B7" s="24">
        <f>Sheet1!$D$9-1%</f>
        <v>6.7500000000000004E-2</v>
      </c>
      <c r="C7" s="24">
        <f>Sheet1!$D$9-1%</f>
        <v>6.7500000000000004E-2</v>
      </c>
      <c r="D7" s="24">
        <f>Sheet1!$D$9</f>
        <v>7.7499999999999999E-2</v>
      </c>
    </row>
    <row r="8" spans="1:4" x14ac:dyDescent="0.25">
      <c r="A8" s="21" t="s">
        <v>19</v>
      </c>
      <c r="B8" s="24">
        <f>Sheet1!$D$9-1%</f>
        <v>6.7500000000000004E-2</v>
      </c>
      <c r="C8" s="24">
        <f>Sheet1!$D$9</f>
        <v>7.7499999999999999E-2</v>
      </c>
      <c r="D8" s="24">
        <f>Sheet1!$D$9</f>
        <v>7.7499999999999999E-2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Wills, Molly</dc:creator>
  <cp:lastModifiedBy>Noel, LeeAnne</cp:lastModifiedBy>
  <cp:lastPrinted>2022-09-22T13:56:47Z</cp:lastPrinted>
  <dcterms:created xsi:type="dcterms:W3CDTF">2022-08-16T16:10:49Z</dcterms:created>
  <dcterms:modified xsi:type="dcterms:W3CDTF">2022-11-21T21:44:13Z</dcterms:modified>
</cp:coreProperties>
</file>